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55" windowHeight="6735" activeTab="0"/>
  </bookViews>
  <sheets>
    <sheet name="Sheet1" sheetId="1" r:id="rId1"/>
  </sheets>
  <definedNames>
    <definedName name="_xlnm.Print_Area" localSheetId="0">'Sheet1'!$A$49:$H$93</definedName>
  </definedNames>
  <calcPr fullCalcOnLoad="1"/>
</workbook>
</file>

<file path=xl/sharedStrings.xml><?xml version="1.0" encoding="utf-8"?>
<sst xmlns="http://schemas.openxmlformats.org/spreadsheetml/2006/main" count="100" uniqueCount="70">
  <si>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</si>
  <si>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</si>
  <si>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</si>
  <si>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</si>
  <si>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</si>
  <si>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</si>
  <si>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</si>
  <si>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</si>
  <si>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</si>
  <si>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</si>
  <si>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</si>
  <si>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</si>
  <si>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</si>
  <si>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</si>
  <si>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M.H.-0049</t>
  </si>
  <si>
    <t>M.H.-0071</t>
  </si>
  <si>
    <t>M.H.-0210</t>
  </si>
  <si>
    <t>M.H.-0216</t>
  </si>
  <si>
    <t>M.H.-0235</t>
  </si>
  <si>
    <t>M.H.-1275</t>
  </si>
  <si>
    <t>Grants in Aid &amp;Contributions</t>
  </si>
  <si>
    <t>Capital Receipts</t>
  </si>
  <si>
    <t>Recovery of Loans</t>
  </si>
  <si>
    <t>M.H.-7610</t>
  </si>
  <si>
    <t>Other Non Debt Capital receipts</t>
  </si>
  <si>
    <t>Public Debt</t>
  </si>
  <si>
    <t>Contigency Fund</t>
  </si>
  <si>
    <t>Public Account</t>
  </si>
  <si>
    <t>A</t>
  </si>
  <si>
    <t>Total Receipts</t>
  </si>
  <si>
    <t xml:space="preserve"> </t>
  </si>
  <si>
    <t>Disbursements</t>
  </si>
  <si>
    <t>Revenue Expenditure</t>
  </si>
  <si>
    <t>Plan</t>
  </si>
  <si>
    <t>Non-Plan</t>
  </si>
  <si>
    <t>Capital Expenditure</t>
  </si>
  <si>
    <t>Loans and advances</t>
  </si>
  <si>
    <t>M.H.7610</t>
  </si>
  <si>
    <t xml:space="preserve">Contingency Fund </t>
  </si>
  <si>
    <t>B</t>
  </si>
  <si>
    <t>Total Disbursements</t>
  </si>
  <si>
    <t>C</t>
  </si>
  <si>
    <t>Net Cash Flow(A-B)</t>
  </si>
  <si>
    <t>COPPY-Corresponding figure for previous year</t>
  </si>
  <si>
    <t xml:space="preserve">          MINISTRY/DEPARTMENT:COMMUNICATIONS/TELECOMMUNICATIONS</t>
  </si>
  <si>
    <t xml:space="preserve">     STATEMENT  OF RECEIPTS AND  DISBURSEMENTS FOR THE YEAR 2005-06</t>
  </si>
  <si>
    <t>M.H.-8009</t>
  </si>
  <si>
    <t>M.H.-8011</t>
  </si>
  <si>
    <t>M.H.-8235</t>
  </si>
  <si>
    <t>M.H.-8443</t>
  </si>
  <si>
    <t>M.H.-8554</t>
  </si>
  <si>
    <t xml:space="preserve"> Total Public Account</t>
  </si>
  <si>
    <t>M.H.-8782</t>
  </si>
  <si>
    <t>M.H.-8671</t>
  </si>
  <si>
    <t>M.H.-3275</t>
  </si>
  <si>
    <t>M.H.-3451</t>
  </si>
  <si>
    <t>Total Plan</t>
  </si>
  <si>
    <t>M.H.-2071</t>
  </si>
  <si>
    <t>M.H.-2235</t>
  </si>
  <si>
    <t>M.H.-2049</t>
  </si>
  <si>
    <t>M.H.-8447</t>
  </si>
  <si>
    <t>M.H.-0075</t>
  </si>
  <si>
    <t>M.H.-0044</t>
  </si>
  <si>
    <t>Total Public Account</t>
  </si>
  <si>
    <t>M.H.8447</t>
  </si>
  <si>
    <t>M.H- 2852</t>
  </si>
  <si>
    <t>M.H.-6859</t>
  </si>
  <si>
    <t>M.H.-0050</t>
  </si>
  <si>
    <t>M.H.-8342</t>
  </si>
  <si>
    <t>Dec'05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</si>
</sst>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17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I16" sqref="I16"/>
    </sheetView>
  </sheetViews>
  <sheetFormatPr defaultColWidth="9.140625" defaultRowHeight="12.75"/>
  <sheetData>
    <row r="1" spans="1:7" ht="12.75">
      <c r="A1" s="1" t="s">
        <v>44</v>
      </c>
      <c r="C1" s="1"/>
      <c r="D1" s="1"/>
      <c r="E1" s="1"/>
      <c r="F1" s="1"/>
      <c r="G1" s="2"/>
    </row>
    <row r="2" spans="1:7" ht="12.75">
      <c r="A2" s="1" t="s">
        <v>45</v>
      </c>
      <c r="B2" s="3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4" t="s">
        <v>0</v>
      </c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/>
      <c r="G5" s="2"/>
    </row>
    <row r="6" spans="1:7" ht="12.75">
      <c r="A6" s="1"/>
      <c r="B6" s="1"/>
      <c r="C6" s="1" t="s">
        <v>6</v>
      </c>
      <c r="D6" s="1"/>
      <c r="E6" s="1"/>
      <c r="F6" s="1"/>
      <c r="G6" s="2"/>
    </row>
    <row r="7" spans="1:7" ht="18">
      <c r="A7" s="1"/>
      <c r="B7" s="1"/>
      <c r="C7" s="12" t="s">
        <v>69</v>
      </c>
      <c r="D7" s="1"/>
      <c r="E7" s="1"/>
      <c r="F7" s="1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1" t="s">
        <v>7</v>
      </c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1" t="s">
        <v>8</v>
      </c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1" t="s">
        <v>9</v>
      </c>
      <c r="C13" s="2"/>
      <c r="D13" s="2"/>
      <c r="E13" s="2"/>
      <c r="F13" s="2"/>
      <c r="G13" s="2"/>
    </row>
    <row r="14" spans="1:7" ht="12.75">
      <c r="A14" s="2"/>
      <c r="B14" s="2" t="s">
        <v>10</v>
      </c>
      <c r="C14" s="2">
        <v>1.12</v>
      </c>
      <c r="D14" s="5">
        <v>1.73</v>
      </c>
      <c r="E14" s="5">
        <f>(C14-D14)*100/ABS(D14)</f>
        <v>-35.26011560693641</v>
      </c>
      <c r="F14" s="2" t="s">
        <v>11</v>
      </c>
      <c r="G14" s="2"/>
    </row>
    <row r="15" spans="1:7" ht="12.75">
      <c r="A15" s="2"/>
      <c r="B15" s="2" t="s">
        <v>12</v>
      </c>
      <c r="C15" s="2"/>
      <c r="D15" s="2"/>
      <c r="E15" s="5"/>
      <c r="F15" s="2"/>
      <c r="G15" s="2"/>
    </row>
    <row r="16" spans="1:7" ht="12.75">
      <c r="A16" s="2"/>
      <c r="G16" s="2"/>
    </row>
    <row r="17" spans="1:7" ht="12.75">
      <c r="A17" s="2"/>
      <c r="B17" s="2" t="s">
        <v>13</v>
      </c>
      <c r="C17" s="2">
        <f>5559.16-C14-C33</f>
        <v>5529.16</v>
      </c>
      <c r="D17" s="5">
        <f>5102.43-D14-D33</f>
        <v>5056.77</v>
      </c>
      <c r="E17" s="5">
        <f>(C17-D17)*100/ABS(D17)</f>
        <v>9.34173395270102</v>
      </c>
      <c r="F17" s="2" t="s">
        <v>11</v>
      </c>
      <c r="G17" s="2"/>
    </row>
    <row r="18" spans="1:7" ht="12.75">
      <c r="A18" s="2"/>
      <c r="B18" s="6" t="s">
        <v>62</v>
      </c>
      <c r="C18">
        <v>0</v>
      </c>
      <c r="D18" s="9">
        <v>0.3</v>
      </c>
      <c r="G18" s="2"/>
    </row>
    <row r="19" spans="1:7" ht="12.75">
      <c r="A19" s="2"/>
      <c r="B19" s="2" t="s">
        <v>14</v>
      </c>
      <c r="C19" s="2">
        <v>11.73</v>
      </c>
      <c r="D19" s="2">
        <v>12.1</v>
      </c>
      <c r="E19" s="5"/>
      <c r="F19" s="2"/>
      <c r="G19" s="2"/>
    </row>
    <row r="20" spans="1:7" ht="12.75">
      <c r="A20" s="2"/>
      <c r="B20" s="2" t="s">
        <v>67</v>
      </c>
      <c r="C20" s="2">
        <v>1129.86</v>
      </c>
      <c r="D20" s="2">
        <v>695.82</v>
      </c>
      <c r="E20" s="5"/>
      <c r="F20" s="2"/>
      <c r="G20" s="2"/>
    </row>
    <row r="21" spans="1:7" ht="12.75">
      <c r="A21" s="2"/>
      <c r="B21" s="2" t="s">
        <v>15</v>
      </c>
      <c r="C21" s="2">
        <v>429.87</v>
      </c>
      <c r="D21" s="2">
        <v>461.23</v>
      </c>
      <c r="E21" s="5"/>
      <c r="F21" s="2"/>
      <c r="G21" s="2"/>
    </row>
    <row r="22" spans="1:7" ht="12.75">
      <c r="A22" s="2"/>
      <c r="B22" s="6" t="s">
        <v>61</v>
      </c>
      <c r="C22" s="8">
        <v>1</v>
      </c>
      <c r="D22" s="5">
        <v>0.5</v>
      </c>
      <c r="E22" s="5"/>
      <c r="F22" s="2"/>
      <c r="G22" s="2"/>
    </row>
    <row r="23" spans="1:7" ht="12.75">
      <c r="A23" s="2"/>
      <c r="B23" s="2" t="s">
        <v>16</v>
      </c>
      <c r="C23" s="2">
        <v>-2.09</v>
      </c>
      <c r="D23" s="2">
        <v>0</v>
      </c>
      <c r="E23" s="5"/>
      <c r="F23" s="2"/>
      <c r="G23" s="2"/>
    </row>
    <row r="24" spans="1:7" ht="12.75">
      <c r="A24" s="2"/>
      <c r="B24" s="6" t="s">
        <v>17</v>
      </c>
      <c r="C24" s="5">
        <v>0.11</v>
      </c>
      <c r="D24" s="5">
        <v>0.11</v>
      </c>
      <c r="E24" s="5"/>
      <c r="F24" s="2"/>
      <c r="G24" s="2"/>
    </row>
    <row r="25" spans="1:7" ht="12.75">
      <c r="A25" s="2"/>
      <c r="B25" s="2" t="s">
        <v>18</v>
      </c>
      <c r="C25" s="2">
        <v>0.02</v>
      </c>
      <c r="D25" s="2">
        <v>0.02</v>
      </c>
      <c r="E25" s="5"/>
      <c r="F25" s="2"/>
      <c r="G25" s="2"/>
    </row>
    <row r="26" spans="1:7" ht="12.75">
      <c r="A26" s="2"/>
      <c r="B26" s="2" t="s">
        <v>19</v>
      </c>
      <c r="C26" s="2">
        <v>3958.66</v>
      </c>
      <c r="D26" s="2">
        <v>3886.69</v>
      </c>
      <c r="E26" s="5"/>
      <c r="F26" s="2"/>
      <c r="G26" s="2"/>
    </row>
    <row r="27" spans="1:7" ht="12.75">
      <c r="A27" s="2"/>
      <c r="C27" s="5">
        <f>SUM(C19:C26)</f>
        <v>5529.16</v>
      </c>
      <c r="D27" s="5">
        <f>SUM(D18:D26)</f>
        <v>5056.77</v>
      </c>
      <c r="E27" s="5">
        <f>(C27-D27)*100/ABS(D27)</f>
        <v>9.34173395270102</v>
      </c>
      <c r="F27" s="2" t="s">
        <v>11</v>
      </c>
      <c r="G27" s="5"/>
    </row>
    <row r="28" spans="1:7" ht="12.75">
      <c r="A28" s="2"/>
      <c r="B28" s="2" t="s">
        <v>20</v>
      </c>
      <c r="C28" s="2"/>
      <c r="D28" s="2"/>
      <c r="E28" s="5"/>
      <c r="F28" s="2"/>
      <c r="G28" s="2"/>
    </row>
    <row r="29" spans="1:7" ht="12.75">
      <c r="A29" s="2"/>
      <c r="B29" s="2"/>
      <c r="C29" s="2"/>
      <c r="D29" s="2"/>
      <c r="E29" s="5"/>
      <c r="F29" s="2"/>
      <c r="G29" s="2"/>
    </row>
    <row r="30" spans="1:7" ht="12.75">
      <c r="A30" s="2"/>
      <c r="B30" s="1" t="s">
        <v>21</v>
      </c>
      <c r="C30" s="2"/>
      <c r="D30" s="2"/>
      <c r="E30" s="5"/>
      <c r="F30" s="2"/>
      <c r="G30" s="2"/>
    </row>
    <row r="31" spans="1:7" ht="12.75">
      <c r="A31" s="2"/>
      <c r="B31" s="2"/>
      <c r="C31" s="2"/>
      <c r="D31" s="2"/>
      <c r="E31" s="5"/>
      <c r="F31" s="2"/>
      <c r="G31" s="2"/>
    </row>
    <row r="32" spans="1:7" ht="12.75">
      <c r="A32" s="2"/>
      <c r="B32" s="2" t="s">
        <v>22</v>
      </c>
      <c r="C32" s="2"/>
      <c r="D32" s="2"/>
      <c r="E32" s="5"/>
      <c r="F32" s="2"/>
      <c r="G32" s="2"/>
    </row>
    <row r="33" spans="1:7" ht="12.75">
      <c r="A33" s="2"/>
      <c r="B33" s="2" t="s">
        <v>24</v>
      </c>
      <c r="C33" s="2">
        <v>28.88</v>
      </c>
      <c r="D33" s="5">
        <v>43.93</v>
      </c>
      <c r="E33" s="5">
        <f>(C33-D33)*100/ABS(D33)</f>
        <v>-34.25904848622809</v>
      </c>
      <c r="F33" s="2" t="s">
        <v>11</v>
      </c>
      <c r="G33" s="2"/>
    </row>
    <row r="34" spans="1:7" ht="12.75">
      <c r="A34" s="2"/>
      <c r="B34" s="2" t="s">
        <v>23</v>
      </c>
      <c r="C34" s="2"/>
      <c r="D34" s="2"/>
      <c r="E34" s="5"/>
      <c r="F34" s="2"/>
      <c r="G34" s="2"/>
    </row>
    <row r="35" spans="1:7" ht="12.75">
      <c r="A35" s="2"/>
      <c r="B35" s="2" t="s">
        <v>25</v>
      </c>
      <c r="C35" s="2"/>
      <c r="D35" s="2"/>
      <c r="E35" s="5"/>
      <c r="F35" s="2"/>
      <c r="G35" s="2"/>
    </row>
    <row r="36" spans="1:7" ht="12.75">
      <c r="A36" s="2"/>
      <c r="B36" s="2" t="s">
        <v>26</v>
      </c>
      <c r="C36" s="2"/>
      <c r="D36" s="2"/>
      <c r="E36" s="5"/>
      <c r="F36" s="2"/>
      <c r="G36" s="2"/>
    </row>
    <row r="37" spans="1:7" ht="12.75">
      <c r="A37" s="2"/>
      <c r="B37" s="2" t="s">
        <v>27</v>
      </c>
      <c r="C37" s="5">
        <f>4398.8-44.33-3577.23+1569.1</f>
        <v>2346.34</v>
      </c>
      <c r="D37" s="5">
        <f>2475.36-15.29-553.33-935.49</f>
        <v>971.2500000000002</v>
      </c>
      <c r="E37" s="5">
        <f>(C37-D37)*100/ABS(D37)</f>
        <v>141.57940797940793</v>
      </c>
      <c r="F37" s="2" t="s">
        <v>11</v>
      </c>
      <c r="G37" s="2"/>
    </row>
    <row r="38" spans="1:7" ht="12.75">
      <c r="A38" s="2"/>
      <c r="B38" s="2" t="s">
        <v>46</v>
      </c>
      <c r="C38" s="2">
        <v>793.37</v>
      </c>
      <c r="D38" s="5">
        <v>747.4</v>
      </c>
      <c r="E38" s="5"/>
      <c r="F38" s="2"/>
      <c r="G38" s="2"/>
    </row>
    <row r="39" spans="1:7" ht="12.75">
      <c r="A39" s="2"/>
      <c r="B39" s="2" t="s">
        <v>47</v>
      </c>
      <c r="C39" s="2">
        <v>5.77</v>
      </c>
      <c r="D39" s="2">
        <v>11.07</v>
      </c>
      <c r="E39" s="5"/>
      <c r="F39" s="2"/>
      <c r="G39" s="2"/>
    </row>
    <row r="40" spans="1:7" ht="12.75">
      <c r="A40" s="2"/>
      <c r="B40" s="2" t="s">
        <v>48</v>
      </c>
      <c r="C40" s="2">
        <v>1516</v>
      </c>
      <c r="D40" s="5">
        <v>205.09</v>
      </c>
      <c r="E40" s="5"/>
      <c r="F40" s="2"/>
      <c r="G40" s="2"/>
    </row>
    <row r="41" spans="1:7" ht="12.75">
      <c r="A41" s="2"/>
      <c r="B41" s="2" t="s">
        <v>49</v>
      </c>
      <c r="C41" s="5">
        <v>9</v>
      </c>
      <c r="D41" s="2">
        <v>0.35</v>
      </c>
      <c r="E41" s="5"/>
      <c r="F41" s="2"/>
      <c r="G41" s="2"/>
    </row>
    <row r="42" spans="1:7" ht="12.75">
      <c r="A42" s="2"/>
      <c r="B42" s="2" t="s">
        <v>50</v>
      </c>
      <c r="C42" s="5">
        <v>4.62</v>
      </c>
      <c r="D42" s="5">
        <v>2.82</v>
      </c>
      <c r="E42" s="5"/>
      <c r="F42" s="2"/>
      <c r="G42" s="2"/>
    </row>
    <row r="43" spans="1:7" ht="12.75">
      <c r="A43" s="2"/>
      <c r="B43" s="2" t="s">
        <v>53</v>
      </c>
      <c r="C43" s="2">
        <v>0</v>
      </c>
      <c r="D43" s="5">
        <v>0.08</v>
      </c>
      <c r="E43" s="5"/>
      <c r="F43" s="2"/>
      <c r="G43" s="2"/>
    </row>
    <row r="44" spans="1:7" ht="12.75">
      <c r="A44" s="2"/>
      <c r="B44" s="2" t="s">
        <v>52</v>
      </c>
      <c r="C44" s="2">
        <v>17.42</v>
      </c>
      <c r="D44" s="2">
        <v>0.21</v>
      </c>
      <c r="E44" s="5"/>
      <c r="F44" s="2"/>
      <c r="G44" s="2"/>
    </row>
    <row r="45" spans="1:7" ht="12.75">
      <c r="A45" s="2"/>
      <c r="B45" s="11" t="s">
        <v>68</v>
      </c>
      <c r="C45" s="11">
        <v>0.01</v>
      </c>
      <c r="D45" s="11"/>
      <c r="E45" s="5"/>
      <c r="F45" s="2"/>
      <c r="G45" s="2"/>
    </row>
    <row r="46" spans="1:7" ht="12.75">
      <c r="A46" s="2"/>
      <c r="B46" s="6" t="s">
        <v>64</v>
      </c>
      <c r="C46" s="8">
        <v>0.15</v>
      </c>
      <c r="D46" s="8">
        <v>4.23</v>
      </c>
      <c r="E46" s="5"/>
      <c r="F46" s="2"/>
      <c r="G46" s="2"/>
    </row>
    <row r="47" spans="2:7" ht="38.25">
      <c r="B47" s="10" t="s">
        <v>51</v>
      </c>
      <c r="C47" s="2">
        <f>SUM(C38:C46)</f>
        <v>2346.34</v>
      </c>
      <c r="D47" s="5">
        <f>SUM(D38:D46)</f>
        <v>971.2500000000002</v>
      </c>
      <c r="E47" s="5">
        <f>(C47-D47)*100/ABS(D47)</f>
        <v>141.57940797940793</v>
      </c>
      <c r="F47" s="2" t="s">
        <v>11</v>
      </c>
      <c r="G47" s="2"/>
    </row>
    <row r="48" spans="1:8" ht="12.75">
      <c r="A48" s="1" t="s">
        <v>28</v>
      </c>
      <c r="B48" s="1" t="s">
        <v>29</v>
      </c>
      <c r="C48" s="5">
        <f>C14+C27+C33+C37</f>
        <v>7905.5</v>
      </c>
      <c r="D48" s="5">
        <f>D14+D17+D33+D37</f>
        <v>6073.68</v>
      </c>
      <c r="E48" s="5"/>
      <c r="F48" s="2"/>
      <c r="G48" s="2"/>
      <c r="H48" s="9" t="s">
        <v>30</v>
      </c>
    </row>
    <row r="49" spans="1:7" ht="12.75">
      <c r="A49" s="2"/>
      <c r="B49" s="1" t="s">
        <v>31</v>
      </c>
      <c r="C49" s="2"/>
      <c r="D49" s="2"/>
      <c r="E49" s="5"/>
      <c r="F49" s="2"/>
      <c r="G49" s="2"/>
    </row>
    <row r="50" spans="1:7" ht="12.75">
      <c r="A50" s="2"/>
      <c r="B50" s="2"/>
      <c r="C50" s="2"/>
      <c r="D50" s="2"/>
      <c r="E50" s="5"/>
      <c r="F50" s="2"/>
      <c r="G50" s="2"/>
    </row>
    <row r="51" spans="1:7" ht="12.75">
      <c r="A51" s="2"/>
      <c r="B51" s="1" t="s">
        <v>8</v>
      </c>
      <c r="C51" s="2"/>
      <c r="D51" s="2"/>
      <c r="E51" s="5"/>
      <c r="F51" s="2"/>
      <c r="G51" s="2"/>
    </row>
    <row r="52" spans="1:7" ht="12.75">
      <c r="A52" s="2"/>
      <c r="B52" s="2"/>
      <c r="C52" s="2"/>
      <c r="D52" s="2"/>
      <c r="E52" s="5"/>
      <c r="F52" s="2"/>
      <c r="G52" s="2"/>
    </row>
    <row r="53" spans="1:7" ht="12.75">
      <c r="A53" s="2"/>
      <c r="B53" s="2" t="s">
        <v>32</v>
      </c>
      <c r="C53" s="2"/>
      <c r="D53" s="2"/>
      <c r="E53" s="5"/>
      <c r="F53" s="2"/>
      <c r="G53" s="2"/>
    </row>
    <row r="54" spans="1:7" ht="12.75">
      <c r="A54" s="2"/>
      <c r="B54" s="2" t="s">
        <v>33</v>
      </c>
      <c r="C54" s="5"/>
      <c r="D54" s="2"/>
      <c r="E54" s="5"/>
      <c r="F54" s="2"/>
      <c r="G54" s="2"/>
    </row>
    <row r="55" spans="1:7" ht="12.75">
      <c r="A55" s="2"/>
      <c r="B55" s="2" t="s">
        <v>54</v>
      </c>
      <c r="C55" s="5">
        <v>5.61</v>
      </c>
      <c r="D55" s="2">
        <v>2.78</v>
      </c>
      <c r="E55" s="5"/>
      <c r="F55" s="2"/>
      <c r="G55" s="2"/>
    </row>
    <row r="56" spans="1:7" ht="12.75">
      <c r="A56" s="2"/>
      <c r="B56" s="2" t="s">
        <v>55</v>
      </c>
      <c r="C56" s="5">
        <v>51.76</v>
      </c>
      <c r="D56" s="2">
        <v>41.84</v>
      </c>
      <c r="E56" s="5"/>
      <c r="F56" s="2"/>
      <c r="G56" s="2"/>
    </row>
    <row r="57" spans="1:7" ht="12.75">
      <c r="A57" s="2"/>
      <c r="B57" s="7" t="s">
        <v>56</v>
      </c>
      <c r="C57" s="5">
        <f>SUM(C55:C56)</f>
        <v>57.37</v>
      </c>
      <c r="D57" s="5">
        <f>SUM(D55:D56)</f>
        <v>44.620000000000005</v>
      </c>
      <c r="E57" s="5">
        <f>(C57-D57)*100/ABS(D57)</f>
        <v>28.574630210667845</v>
      </c>
      <c r="F57" s="2" t="s">
        <v>11</v>
      </c>
      <c r="G57" s="2"/>
    </row>
    <row r="58" spans="1:7" ht="12.75">
      <c r="A58" s="2"/>
      <c r="B58" s="2" t="s">
        <v>34</v>
      </c>
      <c r="C58" s="5">
        <f>3017.99-C74</f>
        <v>3017.0299999999997</v>
      </c>
      <c r="D58" s="5">
        <f>1410.34-D74</f>
        <v>1409.1599999999999</v>
      </c>
      <c r="E58" s="5"/>
      <c r="F58" s="2"/>
      <c r="G58" s="2"/>
    </row>
    <row r="59" spans="1:7" ht="12.75">
      <c r="A59" s="2"/>
      <c r="B59" s="2" t="s">
        <v>54</v>
      </c>
      <c r="C59" s="2">
        <v>2343.01</v>
      </c>
      <c r="D59" s="5">
        <v>370.32</v>
      </c>
      <c r="E59" s="5"/>
      <c r="F59" s="2"/>
      <c r="G59" s="2"/>
    </row>
    <row r="60" spans="1:7" ht="12.75">
      <c r="A60" s="2"/>
      <c r="B60" s="2" t="s">
        <v>55</v>
      </c>
      <c r="C60" s="2">
        <v>39.15</v>
      </c>
      <c r="D60" s="2">
        <v>34.08</v>
      </c>
      <c r="E60" s="5"/>
      <c r="F60" s="2"/>
      <c r="G60" s="2"/>
    </row>
    <row r="61" spans="1:7" ht="12.75">
      <c r="A61" s="2"/>
      <c r="B61" s="2" t="s">
        <v>57</v>
      </c>
      <c r="C61" s="2">
        <v>530.58</v>
      </c>
      <c r="D61" s="2">
        <v>491.64</v>
      </c>
      <c r="E61" s="5"/>
      <c r="F61" s="5" t="s">
        <v>30</v>
      </c>
      <c r="G61" s="2"/>
    </row>
    <row r="62" spans="1:7" ht="12.75">
      <c r="A62" s="2"/>
      <c r="B62" s="2" t="s">
        <v>58</v>
      </c>
      <c r="C62" s="2">
        <v>1.67</v>
      </c>
      <c r="D62" s="2">
        <v>1.54</v>
      </c>
      <c r="E62" s="5"/>
      <c r="F62" s="2" t="s">
        <v>30</v>
      </c>
      <c r="G62" s="2"/>
    </row>
    <row r="63" spans="1:7" ht="12.75">
      <c r="A63" s="2"/>
      <c r="B63" s="2" t="s">
        <v>59</v>
      </c>
      <c r="C63" s="2">
        <v>2.62</v>
      </c>
      <c r="D63" s="2">
        <v>2.7</v>
      </c>
      <c r="E63" s="5"/>
      <c r="F63" s="2"/>
      <c r="G63" s="2"/>
    </row>
    <row r="64" spans="1:7" ht="12.75">
      <c r="A64" s="2"/>
      <c r="B64" s="2" t="s">
        <v>66</v>
      </c>
      <c r="C64" s="5">
        <v>100</v>
      </c>
      <c r="D64" s="2">
        <v>508</v>
      </c>
      <c r="E64" s="5"/>
      <c r="F64" s="2"/>
      <c r="G64" s="2"/>
    </row>
    <row r="65" spans="1:7" ht="12.75">
      <c r="A65" s="2"/>
      <c r="B65" s="2" t="s">
        <v>65</v>
      </c>
      <c r="C65" s="2">
        <v>0</v>
      </c>
      <c r="D65" s="2">
        <v>0.88</v>
      </c>
      <c r="E65" s="5"/>
      <c r="F65" s="2"/>
      <c r="G65" s="2"/>
    </row>
    <row r="66" spans="1:8" ht="12.75">
      <c r="A66" s="2"/>
      <c r="B66" s="2"/>
      <c r="C66" s="5">
        <f>SUM(C59:C65)</f>
        <v>3017.03</v>
      </c>
      <c r="D66" s="5">
        <f>SUM(D59:D65)</f>
        <v>1409.16</v>
      </c>
      <c r="E66" s="5">
        <f>(C66-D66)*100/ABS(D66)</f>
        <v>114.1013085809986</v>
      </c>
      <c r="F66" s="2" t="s">
        <v>11</v>
      </c>
      <c r="G66" s="2" t="s">
        <v>30</v>
      </c>
      <c r="H66" s="9"/>
    </row>
    <row r="67" spans="1:7" ht="12.75">
      <c r="A67" s="2"/>
      <c r="B67" s="2"/>
      <c r="C67" s="2"/>
      <c r="D67" s="2"/>
      <c r="E67" s="5"/>
      <c r="F67" s="2"/>
      <c r="G67" s="2"/>
    </row>
    <row r="68" spans="1:7" ht="12.75">
      <c r="A68" s="2"/>
      <c r="B68" s="2" t="s">
        <v>35</v>
      </c>
      <c r="C68" s="2"/>
      <c r="D68" s="2"/>
      <c r="E68" s="5"/>
      <c r="F68" s="2"/>
      <c r="G68" s="2"/>
    </row>
    <row r="69" spans="1:7" ht="12.75">
      <c r="A69" s="2"/>
      <c r="B69" s="2" t="s">
        <v>33</v>
      </c>
      <c r="C69" s="2"/>
      <c r="D69" s="2">
        <v>0</v>
      </c>
      <c r="E69" s="5"/>
      <c r="F69" s="2"/>
      <c r="G69" s="2"/>
    </row>
    <row r="70" spans="1:7" ht="12.75">
      <c r="A70" s="2"/>
      <c r="B70" s="2" t="s">
        <v>34</v>
      </c>
      <c r="C70" s="2"/>
      <c r="D70" s="2">
        <v>0</v>
      </c>
      <c r="E70" s="5"/>
      <c r="F70" s="2"/>
      <c r="G70" s="2"/>
    </row>
    <row r="71" spans="1:7" ht="12.75">
      <c r="A71" s="2"/>
      <c r="B71" s="2"/>
      <c r="C71" s="2"/>
      <c r="D71" s="2"/>
      <c r="E71" s="5"/>
      <c r="F71" s="2"/>
      <c r="G71" s="2"/>
    </row>
    <row r="72" spans="1:7" ht="12.75">
      <c r="A72" s="2"/>
      <c r="B72" s="2" t="s">
        <v>36</v>
      </c>
      <c r="C72" s="2"/>
      <c r="D72" s="2"/>
      <c r="E72" s="5"/>
      <c r="F72" s="2"/>
      <c r="G72" s="2"/>
    </row>
    <row r="73" spans="1:7" ht="12.75">
      <c r="A73" s="2"/>
      <c r="B73" s="2" t="s">
        <v>33</v>
      </c>
      <c r="C73" s="2"/>
      <c r="D73" s="2"/>
      <c r="E73" s="5"/>
      <c r="F73" s="2"/>
      <c r="G73" s="2"/>
    </row>
    <row r="74" spans="1:7" ht="12.75">
      <c r="A74" s="2"/>
      <c r="B74" s="2" t="s">
        <v>34</v>
      </c>
      <c r="C74" s="5">
        <v>0.96</v>
      </c>
      <c r="D74" s="5">
        <v>1.18</v>
      </c>
      <c r="E74" s="5">
        <f>(C74-D74)*100/ABS(0.39)</f>
        <v>-56.4102564102564</v>
      </c>
      <c r="F74" s="2" t="s">
        <v>11</v>
      </c>
      <c r="G74" s="2"/>
    </row>
    <row r="75" spans="1:7" ht="12.75">
      <c r="A75" s="2"/>
      <c r="B75" s="2" t="s">
        <v>37</v>
      </c>
      <c r="C75" s="2"/>
      <c r="D75" s="2"/>
      <c r="E75" s="5"/>
      <c r="F75" s="2"/>
      <c r="G75" s="2"/>
    </row>
    <row r="76" spans="1:7" ht="12.75">
      <c r="A76" s="2"/>
      <c r="B76" s="2" t="s">
        <v>38</v>
      </c>
      <c r="C76" s="2"/>
      <c r="D76" s="2"/>
      <c r="E76" s="5"/>
      <c r="F76" s="2"/>
      <c r="G76" s="2"/>
    </row>
    <row r="77" spans="1:7" ht="12.75">
      <c r="A77" s="2"/>
      <c r="B77" s="1" t="s">
        <v>27</v>
      </c>
      <c r="C77" s="2"/>
      <c r="D77" s="2"/>
      <c r="E77" s="5"/>
      <c r="F77" s="2"/>
      <c r="G77" s="2"/>
    </row>
    <row r="78" spans="1:7" ht="12.75">
      <c r="A78" s="2"/>
      <c r="C78" s="5">
        <f>6882.6+2.64-5782.92-199.72</f>
        <v>902.6000000000006</v>
      </c>
      <c r="D78">
        <f>6122.84-16.4-4832.81-658.2</f>
        <v>615.4300000000001</v>
      </c>
      <c r="E78" s="5"/>
      <c r="F78" s="2"/>
      <c r="G78" s="2"/>
    </row>
    <row r="79" spans="1:7" ht="12.75">
      <c r="A79" s="2"/>
      <c r="B79" s="2" t="s">
        <v>46</v>
      </c>
      <c r="C79" s="2">
        <v>648.12</v>
      </c>
      <c r="D79" s="2">
        <f>0.06+537.92</f>
        <v>537.9799999999999</v>
      </c>
      <c r="E79" s="5"/>
      <c r="F79" s="2"/>
      <c r="G79" s="2"/>
    </row>
    <row r="80" spans="1:7" ht="12.75">
      <c r="A80" s="2"/>
      <c r="B80" s="2" t="s">
        <v>47</v>
      </c>
      <c r="C80" s="2">
        <v>18.61</v>
      </c>
      <c r="D80" s="2">
        <v>19.15</v>
      </c>
      <c r="E80" s="5"/>
      <c r="F80" s="2"/>
      <c r="G80" s="2"/>
    </row>
    <row r="81" spans="1:7" ht="12.75">
      <c r="A81" s="2"/>
      <c r="B81" s="2" t="s">
        <v>48</v>
      </c>
      <c r="C81" s="2">
        <v>221.11</v>
      </c>
      <c r="D81" s="5">
        <v>48.48</v>
      </c>
      <c r="E81" s="5"/>
      <c r="F81" s="2"/>
      <c r="G81" s="2"/>
    </row>
    <row r="82" spans="1:7" ht="12.75">
      <c r="A82" s="2"/>
      <c r="B82" s="2" t="s">
        <v>49</v>
      </c>
      <c r="C82" s="2">
        <v>4.29</v>
      </c>
      <c r="D82" s="5">
        <v>2.41</v>
      </c>
      <c r="E82" s="5"/>
      <c r="F82" s="2"/>
      <c r="G82" s="2"/>
    </row>
    <row r="83" spans="1:7" ht="12.75">
      <c r="A83" s="2"/>
      <c r="B83" s="2" t="s">
        <v>60</v>
      </c>
      <c r="C83" s="2">
        <v>0.05</v>
      </c>
      <c r="D83" s="2">
        <v>0.09</v>
      </c>
      <c r="E83" s="5"/>
      <c r="F83" s="2"/>
      <c r="G83" s="2"/>
    </row>
    <row r="84" spans="1:7" ht="12.75">
      <c r="A84" s="2"/>
      <c r="B84" s="2" t="s">
        <v>50</v>
      </c>
      <c r="C84" s="2">
        <v>9.77</v>
      </c>
      <c r="D84" s="2">
        <v>2.24</v>
      </c>
      <c r="E84" s="5"/>
      <c r="F84" s="2"/>
      <c r="G84" s="2"/>
    </row>
    <row r="85" spans="1:7" ht="12.75">
      <c r="A85" s="2"/>
      <c r="B85" s="6" t="s">
        <v>53</v>
      </c>
      <c r="C85" s="6">
        <v>0</v>
      </c>
      <c r="D85" s="8">
        <v>-0.1</v>
      </c>
      <c r="E85" s="5"/>
      <c r="F85" s="2"/>
      <c r="G85" s="2"/>
    </row>
    <row r="86" spans="1:7" ht="12.75">
      <c r="A86" s="2"/>
      <c r="B86" s="2" t="s">
        <v>52</v>
      </c>
      <c r="C86" s="2">
        <v>0.65</v>
      </c>
      <c r="D86" s="2">
        <v>5.18</v>
      </c>
      <c r="E86" s="5"/>
      <c r="F86" s="2"/>
      <c r="G86" s="2"/>
    </row>
    <row r="87" spans="1:8" ht="12.75">
      <c r="A87" s="2"/>
      <c r="B87" s="1" t="s">
        <v>63</v>
      </c>
      <c r="C87" s="5">
        <f>SUM(C79:C86)</f>
        <v>902.5999999999999</v>
      </c>
      <c r="D87" s="2">
        <f>SUM(D79:D86)</f>
        <v>615.4299999999998</v>
      </c>
      <c r="E87" s="5">
        <f>(C87-D87)*100/ABS(D87)</f>
        <v>46.66168370082709</v>
      </c>
      <c r="F87" s="2" t="s">
        <v>11</v>
      </c>
      <c r="G87" s="2"/>
      <c r="H87" t="s">
        <v>30</v>
      </c>
    </row>
    <row r="88" spans="1:7" ht="12.75">
      <c r="A88" s="1" t="s">
        <v>39</v>
      </c>
      <c r="B88" s="1" t="s">
        <v>40</v>
      </c>
      <c r="C88" s="5">
        <f>+C57+C66+C74+C87</f>
        <v>3977.96</v>
      </c>
      <c r="D88" s="5">
        <f>+D57+D66+D74+D87</f>
        <v>2070.3900000000003</v>
      </c>
      <c r="E88" s="5">
        <f>(C88-D88)*100/ABS(D88)</f>
        <v>92.1357811813233</v>
      </c>
      <c r="F88" s="2" t="s">
        <v>11</v>
      </c>
      <c r="G88" s="2"/>
    </row>
    <row r="89" spans="1:7" ht="12.75">
      <c r="A89" s="2"/>
      <c r="B89" s="2"/>
      <c r="C89" s="2"/>
      <c r="D89" s="2"/>
      <c r="E89" s="5"/>
      <c r="F89" s="2"/>
      <c r="G89" s="2"/>
    </row>
    <row r="90" spans="1:7" ht="12.75">
      <c r="A90" s="1" t="s">
        <v>41</v>
      </c>
      <c r="B90" s="1" t="s">
        <v>42</v>
      </c>
      <c r="C90" s="2">
        <f>+C48-C88</f>
        <v>3927.54</v>
      </c>
      <c r="D90" s="2">
        <f>+D48-D88</f>
        <v>4003.29</v>
      </c>
      <c r="E90" s="5">
        <f>(C90-D90)*100/ABS(D90)</f>
        <v>-1.8921936707058444</v>
      </c>
      <c r="F90" s="2" t="s">
        <v>11</v>
      </c>
      <c r="G90" s="2"/>
    </row>
    <row r="93" ht="12.75">
      <c r="A93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</cp:lastModifiedBy>
  <cp:lastPrinted>2006-02-01T07:52:58Z</cp:lastPrinted>
  <dcterms:created xsi:type="dcterms:W3CDTF">2005-08-09T06:17:16Z</dcterms:created>
  <dcterms:modified xsi:type="dcterms:W3CDTF">2006-02-15T11:55:39Z</dcterms:modified>
  <cp:category/>
  <cp:version/>
  <cp:contentType/>
  <cp:contentStatus/>
</cp:coreProperties>
</file>